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/Desktop/C140/"/>
    </mc:Choice>
  </mc:AlternateContent>
  <xr:revisionPtr revIDLastSave="0" documentId="13_ncr:1_{EBDE7503-0B64-FD42-B08D-7770474BAF1E}" xr6:coauthVersionLast="47" xr6:coauthVersionMax="47" xr10:uidLastSave="{00000000-0000-0000-0000-000000000000}"/>
  <bookViews>
    <workbookView xWindow="0" yWindow="500" windowWidth="33600" windowHeight="18640" xr2:uid="{14F0D73B-299C-C243-B291-C5A001699CE8}"/>
  </bookViews>
  <sheets>
    <sheet name="V Spe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B9" i="1"/>
  <c r="B23" i="1" l="1"/>
  <c r="C23" i="1" s="1"/>
  <c r="I5" i="1"/>
  <c r="I6" i="1"/>
  <c r="I7" i="1"/>
  <c r="I8" i="1"/>
  <c r="I9" i="1"/>
  <c r="I4" i="1"/>
  <c r="H9" i="1"/>
  <c r="C15" i="1"/>
  <c r="C17" i="1"/>
  <c r="C16" i="1"/>
  <c r="H3" i="1"/>
  <c r="H4" i="1"/>
  <c r="H5" i="1"/>
  <c r="H6" i="1"/>
  <c r="H7" i="1"/>
  <c r="H8" i="1"/>
  <c r="C14" i="1"/>
  <c r="C7" i="1"/>
  <c r="C6" i="1"/>
  <c r="C4" i="1"/>
  <c r="C3" i="1"/>
  <c r="C18" i="1"/>
  <c r="C19" i="1"/>
  <c r="C20" i="1"/>
  <c r="C21" i="1"/>
  <c r="C22" i="1"/>
  <c r="C24" i="1"/>
  <c r="C25" i="1"/>
  <c r="C13" i="1"/>
  <c r="C12" i="1"/>
  <c r="C10" i="1"/>
  <c r="C11" i="1"/>
  <c r="C5" i="1"/>
  <c r="C8" i="1"/>
</calcChain>
</file>

<file path=xl/sharedStrings.xml><?xml version="1.0" encoding="utf-8"?>
<sst xmlns="http://schemas.openxmlformats.org/spreadsheetml/2006/main" count="47" uniqueCount="46">
  <si>
    <t>Vs0</t>
  </si>
  <si>
    <t>Vfe</t>
  </si>
  <si>
    <t>Vne</t>
  </si>
  <si>
    <t>Vno</t>
  </si>
  <si>
    <t>Vs</t>
  </si>
  <si>
    <t>Vr</t>
  </si>
  <si>
    <t>Note</t>
  </si>
  <si>
    <t>Speed</t>
  </si>
  <si>
    <t>AC Breaks Ground</t>
  </si>
  <si>
    <t>Vx</t>
  </si>
  <si>
    <t>Guess based on C150 POH</t>
  </si>
  <si>
    <t>Va (1100 lbs)</t>
  </si>
  <si>
    <t>Va (1300 lbs)</t>
  </si>
  <si>
    <t>Va (1450 lbs)</t>
  </si>
  <si>
    <t>Rule of Thumb</t>
  </si>
  <si>
    <t>Pwr On Stall (Dirty)</t>
  </si>
  <si>
    <t>Pwr On Stall (Clean)</t>
  </si>
  <si>
    <t>En Route Climb Min</t>
  </si>
  <si>
    <t>En Route Climb Max</t>
  </si>
  <si>
    <t>Cessna 140 
(landplane)</t>
  </si>
  <si>
    <t>MPH 
(IAS)</t>
  </si>
  <si>
    <t>Knots
(IAS)</t>
  </si>
  <si>
    <t>~ -3mph (2.6kts) per 2500' &gt;</t>
  </si>
  <si>
    <t>~ -2mph (1.7kts) per 2k' &gt;</t>
  </si>
  <si>
    <t>Vy</t>
  </si>
  <si>
    <t>Best Climb @ 15k'</t>
  </si>
  <si>
    <t>Best Climb @ Sea Level</t>
  </si>
  <si>
    <t>Normal Climb @ Sea Level</t>
  </si>
  <si>
    <t>Normal Climb @ 6k'</t>
  </si>
  <si>
    <t>IAS</t>
  </si>
  <si>
    <t>Diff</t>
  </si>
  <si>
    <t>Sea Level @ ISA</t>
  </si>
  <si>
    <t>Guess</t>
  </si>
  <si>
    <t>Increm.</t>
  </si>
  <si>
    <t>Full Throttle (IAS)</t>
  </si>
  <si>
    <t>-</t>
  </si>
  <si>
    <t>CAS
TAS</t>
  </si>
  <si>
    <t>Long Climb Full Throttle</t>
  </si>
  <si>
    <t>POH make no diff. flap up/down (recommand 65 to 70)</t>
  </si>
  <si>
    <t>Value obtain by deduction from C140 POH</t>
  </si>
  <si>
    <t>Note: TIAS = IAS</t>
  </si>
  <si>
    <t>Glide: 1.5NM per 1000' (guess based on C150 POH)</t>
  </si>
  <si>
    <t>Approach Dirty</t>
  </si>
  <si>
    <t>Approach Clean &amp; Vbg</t>
  </si>
  <si>
    <t>Rule of Thumb. + 50% wind gust speed. Short Field</t>
  </si>
  <si>
    <t>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</si>
</sst>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right"/>
    </xf>
    <xf numFmtId="1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right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1" fontId="4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6" fillId="0" borderId="0" xfId="0" applyFont="1"/>
    <xf numFmtId="1" fontId="5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1" fontId="2" fillId="0" borderId="0" xfId="0" applyNumberFormat="1" applyFont="1" applyAlignment="1">
      <alignment horizont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8C3A7-B86D-FD45-80B5-1B03EEA80FA8}">
  <dimension ref="A1:J25"/>
  <sheetViews>
    <sheetView tabSelected="1" topLeftCell="A2" zoomScale="180" zoomScaleNormal="180" workbookViewId="0">
      <selection activeCell="A2" sqref="A2:D25"/>
    </sheetView>
  </sheetViews>
  <sheetFormatPr baseColWidth="10" defaultRowHeight="14" x14ac:dyDescent="0.2"/>
  <cols>
    <col min="1" max="1" width="18.6640625" style="21" bestFit="1" customWidth="1"/>
    <col min="2" max="2" width="4.5" style="22" bestFit="1" customWidth="1"/>
    <col min="3" max="3" width="4.83203125" style="22" bestFit="1" customWidth="1"/>
    <col min="4" max="4" width="38.33203125" style="1" bestFit="1" customWidth="1"/>
    <col min="5" max="5" width="5.33203125" style="1" customWidth="1"/>
    <col min="6" max="6" width="4.1640625" style="1" bestFit="1" customWidth="1"/>
    <col min="7" max="7" width="4.33203125" style="1" bestFit="1" customWidth="1"/>
    <col min="8" max="8" width="6.5" style="1" customWidth="1"/>
    <col min="9" max="9" width="7.33203125" style="16" bestFit="1" customWidth="1"/>
    <col min="10" max="16384" width="10.83203125" style="1"/>
  </cols>
  <sheetData>
    <row r="1" spans="1:10" ht="39" customHeight="1" x14ac:dyDescent="0.2">
      <c r="A1" s="26" t="s">
        <v>19</v>
      </c>
      <c r="B1" s="27"/>
      <c r="C1" s="27"/>
      <c r="D1" s="27"/>
      <c r="F1" s="28" t="s">
        <v>31</v>
      </c>
      <c r="G1" s="28"/>
      <c r="H1" s="28"/>
      <c r="I1" s="28"/>
      <c r="J1" s="28"/>
    </row>
    <row r="2" spans="1:10" ht="34" customHeight="1" x14ac:dyDescent="0.2">
      <c r="A2" s="2" t="s">
        <v>7</v>
      </c>
      <c r="B2" s="3" t="s">
        <v>20</v>
      </c>
      <c r="C2" s="3" t="s">
        <v>21</v>
      </c>
      <c r="D2" s="4" t="s">
        <v>6</v>
      </c>
      <c r="F2" s="5" t="s">
        <v>29</v>
      </c>
      <c r="G2" s="6" t="s">
        <v>36</v>
      </c>
      <c r="H2" s="5" t="s">
        <v>30</v>
      </c>
      <c r="I2" s="7" t="s">
        <v>33</v>
      </c>
      <c r="J2" s="7" t="s">
        <v>6</v>
      </c>
    </row>
    <row r="3" spans="1:10" x14ac:dyDescent="0.2">
      <c r="A3" s="8" t="s">
        <v>15</v>
      </c>
      <c r="B3" s="9">
        <v>37</v>
      </c>
      <c r="C3" s="9">
        <f>B3*0.868976</f>
        <v>32.152112000000002</v>
      </c>
      <c r="D3" s="10"/>
      <c r="F3" s="11">
        <v>40</v>
      </c>
      <c r="G3" s="11">
        <v>46</v>
      </c>
      <c r="H3" s="11">
        <f t="shared" ref="H3:H9" si="0">F3-G3</f>
        <v>-6</v>
      </c>
      <c r="I3" s="11" t="s">
        <v>35</v>
      </c>
      <c r="J3" s="10"/>
    </row>
    <row r="4" spans="1:10" x14ac:dyDescent="0.2">
      <c r="A4" s="8" t="s">
        <v>16</v>
      </c>
      <c r="B4" s="9">
        <v>40</v>
      </c>
      <c r="C4" s="9">
        <f t="shared" ref="C4:C25" si="1">B4*0.868976</f>
        <v>34.759039999999999</v>
      </c>
      <c r="D4" s="10"/>
      <c r="F4" s="11">
        <v>60</v>
      </c>
      <c r="G4" s="11">
        <v>65</v>
      </c>
      <c r="H4" s="11">
        <f t="shared" si="0"/>
        <v>-5</v>
      </c>
      <c r="I4" s="11">
        <f>G4-G3</f>
        <v>19</v>
      </c>
      <c r="J4" s="10"/>
    </row>
    <row r="5" spans="1:10" x14ac:dyDescent="0.2">
      <c r="A5" s="8" t="s">
        <v>8</v>
      </c>
      <c r="B5" s="9">
        <v>40</v>
      </c>
      <c r="C5" s="9">
        <f t="shared" si="1"/>
        <v>34.759039999999999</v>
      </c>
      <c r="D5" s="10"/>
      <c r="F5" s="11">
        <v>80</v>
      </c>
      <c r="G5" s="11">
        <v>83</v>
      </c>
      <c r="H5" s="11">
        <f t="shared" si="0"/>
        <v>-3</v>
      </c>
      <c r="I5" s="11">
        <f t="shared" ref="I5:I8" si="2">G5-G4</f>
        <v>18</v>
      </c>
      <c r="J5" s="10"/>
    </row>
    <row r="6" spans="1:10" x14ac:dyDescent="0.2">
      <c r="A6" s="8" t="s">
        <v>0</v>
      </c>
      <c r="B6" s="9">
        <v>45</v>
      </c>
      <c r="C6" s="9">
        <f t="shared" si="1"/>
        <v>39.103920000000002</v>
      </c>
      <c r="D6" s="10"/>
      <c r="F6" s="11">
        <v>100</v>
      </c>
      <c r="G6" s="11">
        <v>100</v>
      </c>
      <c r="H6" s="11">
        <f t="shared" si="0"/>
        <v>0</v>
      </c>
      <c r="I6" s="11">
        <f t="shared" si="2"/>
        <v>17</v>
      </c>
      <c r="J6" s="10"/>
    </row>
    <row r="7" spans="1:10" x14ac:dyDescent="0.2">
      <c r="A7" s="8" t="s">
        <v>4</v>
      </c>
      <c r="B7" s="9">
        <v>49</v>
      </c>
      <c r="C7" s="9">
        <f t="shared" si="1"/>
        <v>42.579824000000002</v>
      </c>
      <c r="D7" s="10"/>
      <c r="F7" s="11">
        <v>120</v>
      </c>
      <c r="G7" s="11">
        <v>116</v>
      </c>
      <c r="H7" s="11">
        <f t="shared" si="0"/>
        <v>4</v>
      </c>
      <c r="I7" s="11">
        <f t="shared" si="2"/>
        <v>16</v>
      </c>
      <c r="J7" s="10"/>
    </row>
    <row r="8" spans="1:10" x14ac:dyDescent="0.2">
      <c r="A8" s="8" t="s">
        <v>5</v>
      </c>
      <c r="B8" s="9">
        <v>50</v>
      </c>
      <c r="C8" s="9">
        <f t="shared" si="1"/>
        <v>43.448799999999999</v>
      </c>
      <c r="D8" s="10"/>
      <c r="F8" s="11">
        <v>140</v>
      </c>
      <c r="G8" s="11">
        <v>133</v>
      </c>
      <c r="H8" s="11">
        <f t="shared" si="0"/>
        <v>7</v>
      </c>
      <c r="I8" s="11">
        <f t="shared" si="2"/>
        <v>17</v>
      </c>
      <c r="J8" s="10"/>
    </row>
    <row r="9" spans="1:10" x14ac:dyDescent="0.2">
      <c r="A9" s="8" t="s">
        <v>45</v>
      </c>
      <c r="B9" s="9">
        <f>B6*1.3</f>
        <v>58.5</v>
      </c>
      <c r="C9" s="9">
        <f t="shared" si="1"/>
        <v>50.835096</v>
      </c>
      <c r="D9" s="10" t="s">
        <v>44</v>
      </c>
      <c r="F9" s="12">
        <v>160</v>
      </c>
      <c r="G9" s="12">
        <v>150</v>
      </c>
      <c r="H9" s="12">
        <f t="shared" si="0"/>
        <v>10</v>
      </c>
      <c r="I9" s="13">
        <f>G9-G8</f>
        <v>17</v>
      </c>
      <c r="J9" s="14" t="s">
        <v>32</v>
      </c>
    </row>
    <row r="10" spans="1:10" x14ac:dyDescent="0.2">
      <c r="A10" s="8" t="s">
        <v>42</v>
      </c>
      <c r="B10" s="15">
        <v>65</v>
      </c>
      <c r="C10" s="15">
        <f t="shared" si="1"/>
        <v>56.483440000000002</v>
      </c>
      <c r="D10" s="14" t="s">
        <v>39</v>
      </c>
    </row>
    <row r="11" spans="1:10" x14ac:dyDescent="0.2">
      <c r="A11" s="8" t="s">
        <v>43</v>
      </c>
      <c r="B11" s="9">
        <v>70</v>
      </c>
      <c r="C11" s="9">
        <f t="shared" si="1"/>
        <v>60.828319999999998</v>
      </c>
      <c r="D11" s="17" t="s">
        <v>38</v>
      </c>
      <c r="F11" s="18" t="s">
        <v>40</v>
      </c>
    </row>
    <row r="12" spans="1:10" x14ac:dyDescent="0.2">
      <c r="A12" s="8" t="s">
        <v>9</v>
      </c>
      <c r="B12" s="15">
        <v>65</v>
      </c>
      <c r="C12" s="15">
        <f t="shared" si="1"/>
        <v>56.483440000000002</v>
      </c>
      <c r="D12" s="14" t="s">
        <v>10</v>
      </c>
      <c r="F12" s="19" t="s">
        <v>41</v>
      </c>
    </row>
    <row r="13" spans="1:10" x14ac:dyDescent="0.2">
      <c r="A13" s="8" t="s">
        <v>24</v>
      </c>
      <c r="B13" s="20">
        <v>73</v>
      </c>
      <c r="C13" s="9">
        <f t="shared" si="1"/>
        <v>63.435248000000001</v>
      </c>
      <c r="D13" s="10" t="s">
        <v>34</v>
      </c>
    </row>
    <row r="14" spans="1:10" x14ac:dyDescent="0.2">
      <c r="A14" s="8" t="s">
        <v>26</v>
      </c>
      <c r="B14" s="9">
        <v>81</v>
      </c>
      <c r="C14" s="9">
        <f t="shared" si="1"/>
        <v>70.387056000000001</v>
      </c>
      <c r="D14" s="23" t="s">
        <v>22</v>
      </c>
    </row>
    <row r="15" spans="1:10" x14ac:dyDescent="0.2">
      <c r="A15" s="8" t="s">
        <v>25</v>
      </c>
      <c r="B15" s="9">
        <v>57</v>
      </c>
      <c r="C15" s="9">
        <f t="shared" si="1"/>
        <v>49.531632000000002</v>
      </c>
      <c r="D15" s="25"/>
    </row>
    <row r="16" spans="1:10" x14ac:dyDescent="0.2">
      <c r="A16" s="8" t="s">
        <v>27</v>
      </c>
      <c r="B16" s="9">
        <v>81</v>
      </c>
      <c r="C16" s="9">
        <f t="shared" si="1"/>
        <v>70.387056000000001</v>
      </c>
      <c r="D16" s="23" t="s">
        <v>23</v>
      </c>
    </row>
    <row r="17" spans="1:4" x14ac:dyDescent="0.2">
      <c r="A17" s="8" t="s">
        <v>28</v>
      </c>
      <c r="B17" s="9">
        <v>74</v>
      </c>
      <c r="C17" s="9">
        <f t="shared" si="1"/>
        <v>64.304224000000005</v>
      </c>
      <c r="D17" s="25"/>
    </row>
    <row r="18" spans="1:4" x14ac:dyDescent="0.2">
      <c r="A18" s="8" t="s">
        <v>17</v>
      </c>
      <c r="B18" s="9">
        <v>80</v>
      </c>
      <c r="C18" s="9">
        <f t="shared" si="1"/>
        <v>69.518079999999998</v>
      </c>
      <c r="D18" s="23" t="s">
        <v>37</v>
      </c>
    </row>
    <row r="19" spans="1:4" x14ac:dyDescent="0.2">
      <c r="A19" s="8" t="s">
        <v>18</v>
      </c>
      <c r="B19" s="9">
        <v>90</v>
      </c>
      <c r="C19" s="9">
        <f t="shared" si="1"/>
        <v>78.207840000000004</v>
      </c>
      <c r="D19" s="25"/>
    </row>
    <row r="20" spans="1:4" x14ac:dyDescent="0.2">
      <c r="A20" s="8" t="s">
        <v>1</v>
      </c>
      <c r="B20" s="9">
        <v>82</v>
      </c>
      <c r="C20" s="9">
        <f t="shared" si="1"/>
        <v>71.256032000000005</v>
      </c>
      <c r="D20" s="10"/>
    </row>
    <row r="21" spans="1:4" x14ac:dyDescent="0.2">
      <c r="A21" s="8" t="s">
        <v>11</v>
      </c>
      <c r="B21" s="9">
        <v>92</v>
      </c>
      <c r="C21" s="9">
        <f t="shared" si="1"/>
        <v>79.945791999999997</v>
      </c>
      <c r="D21" s="23" t="s">
        <v>14</v>
      </c>
    </row>
    <row r="22" spans="1:4" x14ac:dyDescent="0.2">
      <c r="A22" s="8" t="s">
        <v>12</v>
      </c>
      <c r="B22" s="9">
        <v>100</v>
      </c>
      <c r="C22" s="9">
        <f t="shared" si="1"/>
        <v>86.897599999999997</v>
      </c>
      <c r="D22" s="24"/>
    </row>
    <row r="23" spans="1:4" x14ac:dyDescent="0.2">
      <c r="A23" s="8" t="s">
        <v>13</v>
      </c>
      <c r="B23" s="9">
        <f>SQRT(4.57)*B7</f>
        <v>104.75003579951657</v>
      </c>
      <c r="C23" s="9">
        <f t="shared" si="1"/>
        <v>91.025267108920701</v>
      </c>
      <c r="D23" s="25"/>
    </row>
    <row r="24" spans="1:4" x14ac:dyDescent="0.2">
      <c r="A24" s="8" t="s">
        <v>3</v>
      </c>
      <c r="B24" s="9">
        <v>115</v>
      </c>
      <c r="C24" s="9">
        <f t="shared" si="1"/>
        <v>99.932239999999993</v>
      </c>
      <c r="D24" s="10"/>
    </row>
    <row r="25" spans="1:4" x14ac:dyDescent="0.2">
      <c r="A25" s="8" t="s">
        <v>2</v>
      </c>
      <c r="B25" s="9">
        <v>140</v>
      </c>
      <c r="C25" s="9">
        <f t="shared" si="1"/>
        <v>121.65664</v>
      </c>
      <c r="D25" s="10"/>
    </row>
  </sheetData>
  <mergeCells count="6">
    <mergeCell ref="D21:D23"/>
    <mergeCell ref="A1:D1"/>
    <mergeCell ref="F1:J1"/>
    <mergeCell ref="D18:D19"/>
    <mergeCell ref="D16:D17"/>
    <mergeCell ref="D14:D15"/>
  </mergeCell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 Speed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2022-03-21T18:58:51Z</cp:lastPrinted>
  <dcterms:created xsi:type="dcterms:W3CDTF">2022-02-04T17:10:02Z</dcterms:created>
  <dcterms:modified xsi:type="dcterms:W3CDTF">2022-03-21T18:58:53Z</dcterms:modified>
</cp:coreProperties>
</file>